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585" windowWidth="15120" windowHeight="7530"/>
  </bookViews>
  <sheets>
    <sheet name="4  квартал 2021" sheetId="5" r:id="rId1"/>
  </sheets>
  <calcPr calcId="162913"/>
</workbook>
</file>

<file path=xl/calcChain.xml><?xml version="1.0" encoding="utf-8"?>
<calcChain xmlns="http://schemas.openxmlformats.org/spreadsheetml/2006/main">
  <c r="I40" i="5" l="1"/>
  <c r="L40" i="5"/>
  <c r="K40" i="5"/>
  <c r="F40" i="5"/>
  <c r="G40" i="5" s="1"/>
  <c r="D40" i="5"/>
  <c r="M40" i="5" l="1"/>
  <c r="F23" i="5" l="1"/>
  <c r="P43" i="5" l="1"/>
  <c r="E18" i="5" l="1"/>
  <c r="P18" i="5"/>
  <c r="H23" i="5" l="1"/>
  <c r="H21" i="5"/>
  <c r="D21" i="5" l="1"/>
  <c r="P38" i="5"/>
  <c r="D41" i="5"/>
  <c r="H41" i="5"/>
  <c r="O41" i="5"/>
  <c r="P32" i="5"/>
  <c r="D34" i="5"/>
  <c r="O34" i="5"/>
  <c r="H34" i="5"/>
  <c r="O29" i="5"/>
  <c r="O23" i="5"/>
  <c r="O21" i="5"/>
  <c r="P25" i="5"/>
  <c r="D28" i="5"/>
  <c r="H28" i="5"/>
  <c r="O31" i="5"/>
  <c r="H30" i="5"/>
  <c r="D30" i="5"/>
  <c r="D23" i="5"/>
  <c r="D20" i="5"/>
  <c r="H20" i="5"/>
  <c r="O24" i="5"/>
  <c r="O22" i="5"/>
  <c r="O20" i="5"/>
  <c r="N25" i="5"/>
  <c r="N18" i="5"/>
  <c r="O42" i="5"/>
  <c r="O39" i="5"/>
  <c r="O37" i="5"/>
  <c r="O36" i="5"/>
  <c r="O35" i="5"/>
  <c r="O33" i="5"/>
  <c r="O27" i="5"/>
  <c r="O49" i="5"/>
  <c r="O47" i="5"/>
  <c r="O18" i="5" l="1"/>
  <c r="D46" i="5"/>
  <c r="H27" i="5" l="1"/>
  <c r="F20" i="5" l="1"/>
  <c r="H19" i="5"/>
  <c r="J48" i="5" l="1"/>
  <c r="E48" i="5"/>
  <c r="N47" i="5"/>
  <c r="J46" i="5"/>
  <c r="E46" i="5"/>
  <c r="J45" i="5"/>
  <c r="E45" i="5"/>
  <c r="J44" i="5"/>
  <c r="H44" i="5"/>
  <c r="E44" i="5"/>
  <c r="N42" i="5"/>
  <c r="L41" i="5"/>
  <c r="L38" i="5" s="1"/>
  <c r="K41" i="5"/>
  <c r="K38" i="5" s="1"/>
  <c r="F41" i="5"/>
  <c r="G41" i="5" s="1"/>
  <c r="G38" i="5" s="1"/>
  <c r="D38" i="5"/>
  <c r="N39" i="5"/>
  <c r="J38" i="5"/>
  <c r="E38" i="5"/>
  <c r="N37" i="5"/>
  <c r="N36" i="5"/>
  <c r="N35" i="5"/>
  <c r="L34" i="5"/>
  <c r="K34" i="5"/>
  <c r="K32" i="5" s="1"/>
  <c r="F34" i="5"/>
  <c r="G34" i="5" s="1"/>
  <c r="G32" i="5" s="1"/>
  <c r="N33" i="5"/>
  <c r="J32" i="5"/>
  <c r="E32" i="5"/>
  <c r="L30" i="5"/>
  <c r="F30" i="5"/>
  <c r="L28" i="5"/>
  <c r="K28" i="5"/>
  <c r="H46" i="5"/>
  <c r="F28" i="5"/>
  <c r="N27" i="5"/>
  <c r="N26" i="5"/>
  <c r="J25" i="5"/>
  <c r="O25" i="5" s="1"/>
  <c r="E25" i="5"/>
  <c r="N24" i="5"/>
  <c r="L23" i="5"/>
  <c r="K23" i="5"/>
  <c r="H48" i="5"/>
  <c r="N22" i="5"/>
  <c r="L21" i="5"/>
  <c r="K21" i="5"/>
  <c r="F21" i="5"/>
  <c r="L20" i="5"/>
  <c r="K20" i="5"/>
  <c r="L19" i="5"/>
  <c r="L44" i="5" s="1"/>
  <c r="F19" i="5"/>
  <c r="J18" i="5"/>
  <c r="N32" i="5" l="1"/>
  <c r="O48" i="5"/>
  <c r="O46" i="5"/>
  <c r="M21" i="5"/>
  <c r="F18" i="5"/>
  <c r="G18" i="5" s="1"/>
  <c r="L45" i="5"/>
  <c r="K25" i="5"/>
  <c r="F44" i="5"/>
  <c r="D19" i="5"/>
  <c r="D44" i="5" s="1"/>
  <c r="F32" i="5"/>
  <c r="J43" i="5"/>
  <c r="I41" i="5"/>
  <c r="M34" i="5"/>
  <c r="M32" i="5" s="1"/>
  <c r="D32" i="5"/>
  <c r="M28" i="5"/>
  <c r="L18" i="5"/>
  <c r="M23" i="5"/>
  <c r="E43" i="5"/>
  <c r="H18" i="5"/>
  <c r="F45" i="5"/>
  <c r="G45" i="5" s="1"/>
  <c r="I20" i="5"/>
  <c r="K18" i="5"/>
  <c r="I21" i="5"/>
  <c r="I46" i="5"/>
  <c r="I23" i="5"/>
  <c r="D48" i="5"/>
  <c r="I48" i="5" s="1"/>
  <c r="D25" i="5"/>
  <c r="I28" i="5"/>
  <c r="M41" i="5"/>
  <c r="M38" i="5" s="1"/>
  <c r="N44" i="5"/>
  <c r="K45" i="5"/>
  <c r="F46" i="5"/>
  <c r="G46" i="5" s="1"/>
  <c r="L46" i="5"/>
  <c r="F48" i="5"/>
  <c r="G48" i="5" s="1"/>
  <c r="L48" i="5"/>
  <c r="M20" i="5"/>
  <c r="G20" i="5"/>
  <c r="F25" i="5"/>
  <c r="G25" i="5" s="1"/>
  <c r="H25" i="5"/>
  <c r="L25" i="5"/>
  <c r="L32" i="5"/>
  <c r="F38" i="5"/>
  <c r="H32" i="5" l="1"/>
  <c r="O32" i="5" s="1"/>
  <c r="M18" i="5"/>
  <c r="M45" i="5"/>
  <c r="K43" i="5"/>
  <c r="M25" i="5"/>
  <c r="I34" i="5"/>
  <c r="I32" i="5" s="1"/>
  <c r="I25" i="5"/>
  <c r="K48" i="5"/>
  <c r="F43" i="5"/>
  <c r="G43" i="5" s="1"/>
  <c r="D45" i="5"/>
  <c r="D18" i="5"/>
  <c r="I18" i="5" s="1"/>
  <c r="M48" i="5"/>
  <c r="M46" i="5"/>
  <c r="K46" i="5"/>
  <c r="L43" i="5"/>
  <c r="M43" i="5" l="1"/>
  <c r="D43" i="5"/>
  <c r="I38" i="5" l="1"/>
  <c r="N38" i="5"/>
  <c r="H40" i="5"/>
  <c r="H38" i="5" s="1"/>
  <c r="O38" i="5" s="1"/>
  <c r="H45" i="5"/>
  <c r="H43" i="5" s="1"/>
  <c r="O45" i="5" l="1"/>
  <c r="I43" i="5"/>
  <c r="O43" i="5"/>
  <c r="I45" i="5"/>
</calcChain>
</file>

<file path=xl/sharedStrings.xml><?xml version="1.0" encoding="utf-8"?>
<sst xmlns="http://schemas.openxmlformats.org/spreadsheetml/2006/main" count="89" uniqueCount="60">
  <si>
    <t>УТВЕРЖДЕНА</t>
  </si>
  <si>
    <t>постановлением администрации</t>
  </si>
  <si>
    <t>Ставропольского края</t>
  </si>
  <si>
    <t>Форма</t>
  </si>
  <si>
    <t>ОТЧЕТ</t>
  </si>
  <si>
    <t>(отчетный период)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</si>
  <si>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тыс. рублей</t>
  </si>
  <si>
    <t>№ п/п</t>
  </si>
  <si>
    <t xml:space="preserve">Наименование </t>
  </si>
  <si>
    <t>мероприятия</t>
  </si>
  <si>
    <t>программы</t>
  </si>
  <si>
    <t xml:space="preserve">Источник </t>
  </si>
  <si>
    <t>финансирования</t>
  </si>
  <si>
    <t>Объем финансирования, предусмотренный программой</t>
  </si>
  <si>
    <t>Предусмотрено к</t>
  </si>
  <si>
    <t>финансированию программы на текущий финансовый год</t>
  </si>
  <si>
    <t>Кассовые расходы программы с начала ее реализации</t>
  </si>
  <si>
    <t>Кассовые расходы программы с начала текущего финансового года</t>
  </si>
  <si>
    <t>Фактические расходы с начала текущего финансового года исполнителя мероприятий программы</t>
  </si>
  <si>
    <t>всего на весь период реализации программы</t>
  </si>
  <si>
    <t>в том числе на текущий финансовый  год</t>
  </si>
  <si>
    <t>всего</t>
  </si>
  <si>
    <t>в % к объему финансирования, предусмотренному программой на текущий финансовый год</t>
  </si>
  <si>
    <t>((гр.6/гр.5)×</t>
  </si>
  <si>
    <t>100%)</t>
  </si>
  <si>
    <t>в % к объему финансирования, предусмотренному программой на весь период реализации программы ((гр.8/гр.4)×</t>
  </si>
  <si>
    <t>в % к объему финансирования на текущий финансовый год ((гр.10/гр.6)×</t>
  </si>
  <si>
    <t>в % к объему финансирования на текущий финансовый год</t>
  </si>
  <si>
    <t>((гр.12/гр.6)×</t>
  </si>
  <si>
    <t>1.</t>
  </si>
  <si>
    <t>Всего:</t>
  </si>
  <si>
    <t>федеральный бюджет</t>
  </si>
  <si>
    <t>бюджет Ставропольского края</t>
  </si>
  <si>
    <t xml:space="preserve">местный </t>
  </si>
  <si>
    <t>бюджет</t>
  </si>
  <si>
    <t xml:space="preserve">внебюджетные </t>
  </si>
  <si>
    <t>источники</t>
  </si>
  <si>
    <t>2.</t>
  </si>
  <si>
    <t xml:space="preserve">Итого </t>
  </si>
  <si>
    <t>по программе</t>
  </si>
  <si>
    <t>К отчету прилагается пояснительная записка к отчету о выполнении районной целевой (муниципальной) программы по утверждённой форме.</t>
  </si>
  <si>
    <t>внебюджетные источники</t>
  </si>
  <si>
    <t>местный бюджет</t>
  </si>
  <si>
    <t xml:space="preserve">должность руководителя                                                                                         (подпись)                                                   (расшифровка подписи)                                   </t>
  </si>
  <si>
    <t xml:space="preserve">Начальник отдела образования </t>
  </si>
  <si>
    <t>Н.М.Подкладов</t>
  </si>
  <si>
    <t>тыс руб.</t>
  </si>
  <si>
    <t>-</t>
  </si>
  <si>
    <t>о выполнении районной целевой (муниципальной) программы «Развитие образования в  Арзгирском муниципальном районе »</t>
  </si>
  <si>
    <t>Фисун Л.П. 8(86560)3-32-18</t>
  </si>
  <si>
    <t>Основное мероприятие «Развития дошкольного, общего и дополнительного образования детей в Арзгирском районе»  06001</t>
  </si>
  <si>
    <t>Основное мероприятие «Организация отдыха детей  в каникулярное время в Арзгирском  муниципальном районе 06003</t>
  </si>
  <si>
    <t>Основное мероприятие «Поддержка детей с ограниченными возможностями, детей инвалидов, детей сирот и детей, оставшихся без попечения родителей в Арзгирском муниципальном районе» 06002</t>
  </si>
  <si>
    <t>06001+060Е2(спорт)+060Е1 (центр)</t>
  </si>
  <si>
    <t>Основное мероприятие «Обеспечение реализации муниципальной программы Арзгирского муниципального района «Развитие образования в Арзгирском муниципальном районе» и общепрограммные мероприятия       06009</t>
  </si>
  <si>
    <t>касса 2019+2020</t>
  </si>
  <si>
    <t>бюдж 21/22/23/24/25/26</t>
  </si>
  <si>
    <t xml:space="preserve">касса </t>
  </si>
  <si>
    <r>
      <t xml:space="preserve">Постановление администрации Арзгирского муниципального района № 77   от 29.12.2020г за  4   квартал  </t>
    </r>
    <r>
      <rPr>
        <sz val="14"/>
        <color rgb="FF000000"/>
        <rFont val="Times New Roman"/>
        <family val="1"/>
        <charset val="204"/>
      </rPr>
      <t xml:space="preserve"> 2021 год                    </t>
    </r>
  </si>
  <si>
    <t>Арзгирского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</si>
</sst>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4" fontId="1" fillId="0" borderId="6" xfId="0" applyNumberFormat="1" applyFont="1" applyBorder="1" applyAlignment="1">
      <alignment horizontal="center" wrapText="1"/>
    </xf>
    <xf numFmtId="0" fontId="8" fillId="0" borderId="0" xfId="0" applyFont="1"/>
    <xf numFmtId="4" fontId="0" fillId="0" borderId="0" xfId="0" applyNumberFormat="1"/>
    <xf numFmtId="4" fontId="5" fillId="0" borderId="6" xfId="0" applyNumberFormat="1" applyFont="1" applyBorder="1" applyAlignment="1">
      <alignment horizontal="center" wrapText="1"/>
    </xf>
    <xf numFmtId="4" fontId="6" fillId="0" borderId="6" xfId="0" applyNumberFormat="1" applyFont="1" applyBorder="1" applyAlignment="1">
      <alignment wrapText="1"/>
    </xf>
    <xf numFmtId="4" fontId="1" fillId="0" borderId="6" xfId="0" applyNumberFormat="1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wrapText="1"/>
    </xf>
    <xf numFmtId="4" fontId="9" fillId="0" borderId="6" xfId="0" applyNumberFormat="1" applyFont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wrapText="1"/>
    </xf>
    <xf numFmtId="4" fontId="5" fillId="0" borderId="6" xfId="0" applyNumberFormat="1" applyFont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1" fillId="0" borderId="0" xfId="0" applyFont="1" applyAlignment="1">
      <alignment vertical="top" wrapText="1"/>
    </xf>
    <xf numFmtId="4" fontId="1" fillId="0" borderId="14" xfId="0" applyNumberFormat="1" applyFont="1" applyBorder="1" applyAlignment="1">
      <alignment horizontal="center" wrapText="1"/>
    </xf>
    <xf numFmtId="4" fontId="1" fillId="0" borderId="12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wrapText="1"/>
    </xf>
    <xf numFmtId="4" fontId="5" fillId="0" borderId="14" xfId="0" applyNumberFormat="1" applyFont="1" applyBorder="1" applyAlignment="1">
      <alignment horizontal="center" wrapText="1"/>
    </xf>
    <xf numFmtId="4" fontId="1" fillId="0" borderId="12" xfId="0" applyNumberFormat="1" applyFont="1" applyBorder="1" applyAlignment="1">
      <alignment horizontal="center" wrapText="1"/>
    </xf>
    <xf numFmtId="4" fontId="5" fillId="0" borderId="12" xfId="0" applyNumberFormat="1" applyFont="1" applyBorder="1" applyAlignment="1">
      <alignment horizontal="center" vertical="top" wrapText="1"/>
    </xf>
    <xf numFmtId="4" fontId="5" fillId="0" borderId="12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4" fontId="10" fillId="0" borderId="1" xfId="0" applyNumberFormat="1" applyFont="1" applyBorder="1" applyAlignment="1">
      <alignment wrapText="1"/>
    </xf>
    <xf numFmtId="4" fontId="10" fillId="0" borderId="10" xfId="0" applyNumberFormat="1" applyFont="1" applyBorder="1" applyAlignment="1">
      <alignment wrapText="1"/>
    </xf>
    <xf numFmtId="4" fontId="7" fillId="0" borderId="1" xfId="0" applyNumberFormat="1" applyFont="1" applyBorder="1" applyAlignment="1">
      <alignment horizontal="center" wrapText="1"/>
    </xf>
    <xf numFmtId="4" fontId="7" fillId="0" borderId="10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wrapText="1"/>
    </xf>
    <xf numFmtId="4" fontId="6" fillId="0" borderId="10" xfId="0" applyNumberFormat="1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4" xfId="0" applyBorder="1" applyAlignment="1">
      <alignment wrapText="1"/>
    </xf>
    <xf numFmtId="0" fontId="6" fillId="0" borderId="10" xfId="0" applyFont="1" applyBorder="1" applyAlignment="1">
      <alignment wrapText="1"/>
    </xf>
    <xf numFmtId="0" fontId="1" fillId="0" borderId="13" xfId="0" applyFont="1" applyBorder="1" applyAlignment="1">
      <alignment horizontal="justify"/>
    </xf>
    <xf numFmtId="0" fontId="0" fillId="0" borderId="8" xfId="0" applyBorder="1" applyAlignment="1">
      <alignment wrapText="1"/>
    </xf>
    <xf numFmtId="0" fontId="0" fillId="0" borderId="6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50</xdr:row>
      <xdr:rowOff>9525</xdr:rowOff>
    </xdr:from>
    <xdr:to>
      <xdr:col>8</xdr:col>
      <xdr:colOff>457200</xdr:colOff>
      <xdr:row>50</xdr:row>
      <xdr:rowOff>9525</xdr:rowOff>
    </xdr:to>
    <xdr:sp macro="" textlink="">
      <xdr:nvSpPr>
        <xdr:cNvPr id="2" name="Line 9"/>
        <xdr:cNvSpPr>
          <a:spLocks noChangeShapeType="1"/>
        </xdr:cNvSpPr>
      </xdr:nvSpPr>
      <xdr:spPr bwMode="auto">
        <a:xfrm>
          <a:off x="6372225" y="20840700"/>
          <a:ext cx="2447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542925</xdr:colOff>
      <xdr:row>50</xdr:row>
      <xdr:rowOff>9525</xdr:rowOff>
    </xdr:from>
    <xdr:to>
      <xdr:col>13</xdr:col>
      <xdr:colOff>0</xdr:colOff>
      <xdr:row>50</xdr:row>
      <xdr:rowOff>9525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1915775" y="20840700"/>
          <a:ext cx="1543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50</xdr:row>
      <xdr:rowOff>9525</xdr:rowOff>
    </xdr:from>
    <xdr:to>
      <xdr:col>3</xdr:col>
      <xdr:colOff>304800</xdr:colOff>
      <xdr:row>50</xdr:row>
      <xdr:rowOff>9525</xdr:rowOff>
    </xdr:to>
    <xdr:sp macro="" textlink="">
      <xdr:nvSpPr>
        <xdr:cNvPr id="4" name="Line 7"/>
        <xdr:cNvSpPr>
          <a:spLocks noChangeShapeType="1"/>
        </xdr:cNvSpPr>
      </xdr:nvSpPr>
      <xdr:spPr bwMode="auto">
        <a:xfrm>
          <a:off x="0" y="20840700"/>
          <a:ext cx="3429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542925</xdr:colOff>
      <xdr:row>50</xdr:row>
      <xdr:rowOff>9525</xdr:rowOff>
    </xdr:from>
    <xdr:to>
      <xdr:col>13</xdr:col>
      <xdr:colOff>0</xdr:colOff>
      <xdr:row>50</xdr:row>
      <xdr:rowOff>9525</xdr:rowOff>
    </xdr:to>
    <xdr:sp macro="" textlink="">
      <xdr:nvSpPr>
        <xdr:cNvPr id="5" name="Line 8"/>
        <xdr:cNvSpPr>
          <a:spLocks noChangeShapeType="1"/>
        </xdr:cNvSpPr>
      </xdr:nvSpPr>
      <xdr:spPr bwMode="auto">
        <a:xfrm>
          <a:off x="10858500" y="20840700"/>
          <a:ext cx="2600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50</xdr:row>
      <xdr:rowOff>9525</xdr:rowOff>
    </xdr:from>
    <xdr:to>
      <xdr:col>8</xdr:col>
      <xdr:colOff>457200</xdr:colOff>
      <xdr:row>50</xdr:row>
      <xdr:rowOff>9525</xdr:rowOff>
    </xdr:to>
    <xdr:sp macro="" textlink="">
      <xdr:nvSpPr>
        <xdr:cNvPr id="6" name="Line 9"/>
        <xdr:cNvSpPr>
          <a:spLocks noChangeShapeType="1"/>
        </xdr:cNvSpPr>
      </xdr:nvSpPr>
      <xdr:spPr bwMode="auto">
        <a:xfrm>
          <a:off x="6838950" y="21002625"/>
          <a:ext cx="2609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542925</xdr:colOff>
      <xdr:row>50</xdr:row>
      <xdr:rowOff>9525</xdr:rowOff>
    </xdr:from>
    <xdr:to>
      <xdr:col>13</xdr:col>
      <xdr:colOff>0</xdr:colOff>
      <xdr:row>50</xdr:row>
      <xdr:rowOff>9525</xdr:rowOff>
    </xdr:to>
    <xdr:sp macro="" textlink="">
      <xdr:nvSpPr>
        <xdr:cNvPr id="7" name="Line 8"/>
        <xdr:cNvSpPr>
          <a:spLocks noChangeShapeType="1"/>
        </xdr:cNvSpPr>
      </xdr:nvSpPr>
      <xdr:spPr bwMode="auto">
        <a:xfrm>
          <a:off x="12544425" y="21002625"/>
          <a:ext cx="1543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50</xdr:row>
      <xdr:rowOff>9525</xdr:rowOff>
    </xdr:from>
    <xdr:to>
      <xdr:col>3</xdr:col>
      <xdr:colOff>304800</xdr:colOff>
      <xdr:row>50</xdr:row>
      <xdr:rowOff>9525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0" y="21002625"/>
          <a:ext cx="389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542925</xdr:colOff>
      <xdr:row>50</xdr:row>
      <xdr:rowOff>9525</xdr:rowOff>
    </xdr:from>
    <xdr:to>
      <xdr:col>13</xdr:col>
      <xdr:colOff>0</xdr:colOff>
      <xdr:row>50</xdr:row>
      <xdr:rowOff>9525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11487150" y="21002625"/>
          <a:ext cx="2600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abSelected="1" topLeftCell="A2" zoomScaleNormal="100" workbookViewId="0">
      <selection activeCell="K8" sqref="K8"/>
    </sheetView>
  </sheetViews>
  <sheetFormatPr defaultRowHeight="15" x14ac:dyDescent="0.25"/>
  <cols>
    <col min="1" max="1" width="7.5703125" customWidth="1"/>
    <col min="2" max="2" width="27.140625" customWidth="1"/>
    <col min="3" max="3" width="19.140625" customWidth="1"/>
    <col min="4" max="4" width="16.85546875" customWidth="1"/>
    <col min="5" max="5" width="15.28515625" customWidth="1"/>
    <col min="6" max="6" width="16.5703125" customWidth="1"/>
    <col min="7" max="7" width="14.140625" customWidth="1"/>
    <col min="8" max="8" width="18.140625" customWidth="1"/>
    <col min="9" max="9" width="14.85546875" customWidth="1"/>
    <col min="10" max="10" width="14.42578125" customWidth="1"/>
    <col min="11" max="11" width="15.85546875" customWidth="1"/>
    <col min="12" max="12" width="14.85546875" customWidth="1"/>
    <col min="13" max="13" width="16.42578125" customWidth="1"/>
    <col min="14" max="14" width="1.85546875" customWidth="1"/>
    <col min="15" max="15" width="10.7109375" hidden="1" customWidth="1"/>
    <col min="16" max="16" width="16" hidden="1" customWidth="1"/>
    <col min="17" max="17" width="11.7109375" customWidth="1"/>
  </cols>
  <sheetData>
    <row r="1" spans="1:16" ht="18.75" customHeight="1" x14ac:dyDescent="0.25">
      <c r="A1" s="38"/>
      <c r="B1" s="29"/>
      <c r="I1" s="38" t="s">
        <v>0</v>
      </c>
      <c r="J1" s="38"/>
      <c r="K1" s="38"/>
      <c r="L1" s="38"/>
    </row>
    <row r="2" spans="1:16" ht="18.75" customHeight="1" x14ac:dyDescent="0.25">
      <c r="A2" s="38"/>
      <c r="B2" s="29"/>
      <c r="I2" s="38" t="s">
        <v>1</v>
      </c>
      <c r="J2" s="38"/>
      <c r="K2" s="38"/>
      <c r="L2" s="38"/>
    </row>
    <row r="3" spans="1:16" ht="18.75" customHeight="1" x14ac:dyDescent="0.25">
      <c r="A3" s="38"/>
      <c r="B3" s="29"/>
      <c r="I3" s="38" t="s">
        <v>59</v>
      </c>
      <c r="J3" s="38"/>
      <c r="K3" s="38"/>
      <c r="L3" s="38"/>
    </row>
    <row r="4" spans="1:16" ht="18.75" customHeight="1" x14ac:dyDescent="0.25">
      <c r="A4" s="38"/>
      <c r="B4" s="29"/>
      <c r="I4" s="38" t="s">
        <v>2</v>
      </c>
      <c r="J4" s="38"/>
      <c r="K4" s="38"/>
      <c r="L4" s="38"/>
    </row>
    <row r="5" spans="1:16" ht="18.75" customHeight="1" x14ac:dyDescent="0.25">
      <c r="A5" s="38"/>
      <c r="B5" s="29"/>
      <c r="I5" s="38"/>
      <c r="J5" s="38"/>
      <c r="K5" s="38"/>
      <c r="L5" s="38"/>
    </row>
    <row r="6" spans="1:16" ht="18.75" x14ac:dyDescent="0.3">
      <c r="A6" s="2"/>
      <c r="L6" s="2" t="s">
        <v>3</v>
      </c>
    </row>
    <row r="7" spans="1:16" ht="18.75" x14ac:dyDescent="0.3">
      <c r="A7" s="3"/>
      <c r="F7" s="3" t="s">
        <v>4</v>
      </c>
    </row>
    <row r="8" spans="1:16" ht="18.75" x14ac:dyDescent="0.3">
      <c r="A8" s="1" t="s">
        <v>48</v>
      </c>
    </row>
    <row r="9" spans="1:16" ht="18.75" x14ac:dyDescent="0.3">
      <c r="A9" s="1" t="s">
        <v>58</v>
      </c>
    </row>
    <row r="10" spans="1:16" ht="18.75" x14ac:dyDescent="0.3">
      <c r="A10" s="4" t="s">
        <v>5</v>
      </c>
    </row>
    <row r="11" spans="1:16" ht="19.5" thickBot="1" x14ac:dyDescent="0.35">
      <c r="A11" s="1" t="s">
        <v>6</v>
      </c>
      <c r="L11" s="18" t="s">
        <v>46</v>
      </c>
    </row>
    <row r="12" spans="1:16" ht="15" customHeight="1" x14ac:dyDescent="0.25">
      <c r="A12" s="55" t="s">
        <v>7</v>
      </c>
      <c r="B12" s="5" t="s">
        <v>8</v>
      </c>
      <c r="C12" s="5" t="s">
        <v>11</v>
      </c>
      <c r="D12" s="57" t="s">
        <v>13</v>
      </c>
      <c r="E12" s="58"/>
      <c r="F12" s="57" t="s">
        <v>14</v>
      </c>
      <c r="G12" s="58"/>
      <c r="H12" s="57" t="s">
        <v>16</v>
      </c>
      <c r="I12" s="58"/>
      <c r="J12" s="57" t="s">
        <v>17</v>
      </c>
      <c r="K12" s="58"/>
      <c r="L12" s="57" t="s">
        <v>18</v>
      </c>
      <c r="M12" s="58"/>
    </row>
    <row r="13" spans="1:16" ht="45" customHeight="1" thickBot="1" x14ac:dyDescent="0.3">
      <c r="A13" s="56"/>
      <c r="B13" s="6" t="s">
        <v>9</v>
      </c>
      <c r="C13" s="6" t="s">
        <v>12</v>
      </c>
      <c r="D13" s="39"/>
      <c r="E13" s="40"/>
      <c r="F13" s="39" t="s">
        <v>15</v>
      </c>
      <c r="G13" s="40"/>
      <c r="H13" s="39"/>
      <c r="I13" s="40"/>
      <c r="J13" s="39"/>
      <c r="K13" s="40"/>
      <c r="L13" s="39"/>
      <c r="M13" s="40"/>
    </row>
    <row r="14" spans="1:16" ht="144.75" customHeight="1" x14ac:dyDescent="0.25">
      <c r="A14" s="56"/>
      <c r="B14" s="6" t="s">
        <v>10</v>
      </c>
      <c r="C14" s="6" t="s">
        <v>10</v>
      </c>
      <c r="D14" s="41" t="s">
        <v>19</v>
      </c>
      <c r="E14" s="41" t="s">
        <v>20</v>
      </c>
      <c r="F14" s="41" t="s">
        <v>21</v>
      </c>
      <c r="G14" s="7" t="s">
        <v>22</v>
      </c>
      <c r="H14" s="41" t="s">
        <v>21</v>
      </c>
      <c r="I14" s="7" t="s">
        <v>25</v>
      </c>
      <c r="J14" s="41" t="s">
        <v>21</v>
      </c>
      <c r="K14" s="7" t="s">
        <v>26</v>
      </c>
      <c r="L14" s="41" t="s">
        <v>21</v>
      </c>
      <c r="M14" s="7" t="s">
        <v>27</v>
      </c>
    </row>
    <row r="15" spans="1:16" hidden="1" x14ac:dyDescent="0.25">
      <c r="A15" s="56"/>
      <c r="B15" s="28"/>
      <c r="C15" s="28"/>
      <c r="D15" s="42"/>
      <c r="E15" s="42"/>
      <c r="F15" s="42"/>
      <c r="G15" s="7" t="s">
        <v>23</v>
      </c>
      <c r="H15" s="42"/>
      <c r="I15" s="7" t="s">
        <v>24</v>
      </c>
      <c r="J15" s="42"/>
      <c r="K15" s="7" t="s">
        <v>24</v>
      </c>
      <c r="L15" s="42"/>
      <c r="M15" s="7" t="s">
        <v>28</v>
      </c>
    </row>
    <row r="16" spans="1:16" ht="46.5" customHeight="1" thickBot="1" x14ac:dyDescent="0.3">
      <c r="A16" s="56"/>
      <c r="B16" s="28"/>
      <c r="C16" s="28"/>
      <c r="D16" s="42"/>
      <c r="E16" s="42"/>
      <c r="F16" s="42"/>
      <c r="G16" s="7" t="s">
        <v>24</v>
      </c>
      <c r="H16" s="42"/>
      <c r="I16" s="8"/>
      <c r="J16" s="42"/>
      <c r="K16" s="8"/>
      <c r="L16" s="42"/>
      <c r="M16" s="7" t="s">
        <v>24</v>
      </c>
      <c r="N16" t="s">
        <v>57</v>
      </c>
      <c r="O16" s="37" t="s">
        <v>55</v>
      </c>
      <c r="P16" t="s">
        <v>56</v>
      </c>
    </row>
    <row r="17" spans="1:17" ht="19.5" thickBot="1" x14ac:dyDescent="0.3">
      <c r="A17" s="9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</row>
    <row r="18" spans="1:17" ht="38.25" customHeight="1" thickBot="1" x14ac:dyDescent="0.35">
      <c r="A18" s="43" t="s">
        <v>29</v>
      </c>
      <c r="B18" s="46" t="s">
        <v>50</v>
      </c>
      <c r="C18" s="11" t="s">
        <v>30</v>
      </c>
      <c r="D18" s="20">
        <f>D19+D20+D21+D23</f>
        <v>3234995.0399999996</v>
      </c>
      <c r="E18" s="20">
        <f>E19+E20+E21+E23</f>
        <v>620662.85</v>
      </c>
      <c r="F18" s="20">
        <f t="shared" ref="F18:L18" si="0">F19+F20+F21+F23</f>
        <v>620662.85</v>
      </c>
      <c r="G18" s="17">
        <f>F18/E18*100</f>
        <v>100</v>
      </c>
      <c r="H18" s="20">
        <f t="shared" si="0"/>
        <v>566127.00000000012</v>
      </c>
      <c r="I18" s="22">
        <f>H18/D18*100</f>
        <v>17.50008865546824</v>
      </c>
      <c r="J18" s="20">
        <f t="shared" si="0"/>
        <v>566127.00000000012</v>
      </c>
      <c r="K18" s="17">
        <f>J18/E18*100</f>
        <v>91.213289147239934</v>
      </c>
      <c r="L18" s="20">
        <f t="shared" si="0"/>
        <v>566127.00000000012</v>
      </c>
      <c r="M18" s="17">
        <f>L18/F18*100</f>
        <v>91.213289147239934</v>
      </c>
      <c r="N18" s="24">
        <f>N19+N20+N21+N23</f>
        <v>0</v>
      </c>
      <c r="O18" s="24">
        <f>O20+O21+O23</f>
        <v>566127.00000000012</v>
      </c>
      <c r="P18" s="24">
        <f>P20+P21+P24</f>
        <v>2614332.19</v>
      </c>
    </row>
    <row r="19" spans="1:17" ht="39" customHeight="1" thickBot="1" x14ac:dyDescent="0.35">
      <c r="A19" s="44"/>
      <c r="B19" s="47"/>
      <c r="C19" s="12" t="s">
        <v>31</v>
      </c>
      <c r="D19" s="21">
        <f>N19+F19</f>
        <v>0</v>
      </c>
      <c r="E19" s="17">
        <v>0</v>
      </c>
      <c r="F19" s="17">
        <f>E19</f>
        <v>0</v>
      </c>
      <c r="G19" s="17">
        <v>100</v>
      </c>
      <c r="H19" s="17">
        <f>J19+O19</f>
        <v>0</v>
      </c>
      <c r="I19" s="22">
        <v>0</v>
      </c>
      <c r="J19" s="17">
        <v>0</v>
      </c>
      <c r="K19" s="17">
        <v>100</v>
      </c>
      <c r="L19" s="17">
        <f>J19</f>
        <v>0</v>
      </c>
      <c r="M19" s="17">
        <v>100</v>
      </c>
      <c r="N19" s="19">
        <v>0</v>
      </c>
      <c r="O19" s="25">
        <v>0</v>
      </c>
      <c r="P19" s="19"/>
    </row>
    <row r="20" spans="1:17" ht="51.75" customHeight="1" thickBot="1" x14ac:dyDescent="0.35">
      <c r="A20" s="44"/>
      <c r="B20" s="47"/>
      <c r="C20" s="12" t="s">
        <v>32</v>
      </c>
      <c r="D20" s="32">
        <f>P20+E20</f>
        <v>1810727.95</v>
      </c>
      <c r="E20" s="17">
        <v>349435.76</v>
      </c>
      <c r="F20" s="17">
        <f>E20</f>
        <v>349435.76</v>
      </c>
      <c r="G20" s="17">
        <f>F20/E20*100</f>
        <v>100</v>
      </c>
      <c r="H20" s="17">
        <f>N20+J20</f>
        <v>303002.14</v>
      </c>
      <c r="I20" s="22">
        <f>H20/D20*100</f>
        <v>16.733719717531283</v>
      </c>
      <c r="J20" s="17">
        <v>303002.14</v>
      </c>
      <c r="K20" s="17">
        <f>J20/E20*100</f>
        <v>86.711829378882115</v>
      </c>
      <c r="L20" s="17">
        <f>J20</f>
        <v>303002.14</v>
      </c>
      <c r="M20" s="17">
        <f>L20/F20*100</f>
        <v>86.711829378882115</v>
      </c>
      <c r="N20" s="19">
        <v>0</v>
      </c>
      <c r="O20" s="19">
        <f t="shared" ref="O20:O25" si="1">N20+J20</f>
        <v>303002.14</v>
      </c>
      <c r="P20" s="19">
        <v>1461292.19</v>
      </c>
      <c r="Q20" t="s">
        <v>53</v>
      </c>
    </row>
    <row r="21" spans="1:17" ht="24.75" customHeight="1" x14ac:dyDescent="0.25">
      <c r="A21" s="44"/>
      <c r="B21" s="47"/>
      <c r="C21" s="13" t="s">
        <v>33</v>
      </c>
      <c r="D21" s="49">
        <f>E21+P21</f>
        <v>1355598.8599999999</v>
      </c>
      <c r="E21" s="51">
        <v>262353.86</v>
      </c>
      <c r="F21" s="51">
        <f>E21</f>
        <v>262353.86</v>
      </c>
      <c r="G21" s="53">
        <v>100</v>
      </c>
      <c r="H21" s="53">
        <f>J21+N21</f>
        <v>254364.45</v>
      </c>
      <c r="I21" s="60">
        <f>H21/D21*100</f>
        <v>18.763991141155138</v>
      </c>
      <c r="J21" s="53">
        <v>254364.45</v>
      </c>
      <c r="K21" s="53">
        <f>J21/E21*100</f>
        <v>96.9547198581336</v>
      </c>
      <c r="L21" s="53">
        <f>J21</f>
        <v>254364.45</v>
      </c>
      <c r="M21" s="53">
        <f>L21/F21*100</f>
        <v>96.9547198581336</v>
      </c>
      <c r="N21" s="19">
        <v>0</v>
      </c>
      <c r="O21" s="19">
        <f t="shared" si="1"/>
        <v>254364.45</v>
      </c>
      <c r="P21" s="19">
        <v>1093245</v>
      </c>
    </row>
    <row r="22" spans="1:17" ht="22.5" customHeight="1" thickBot="1" x14ac:dyDescent="0.3">
      <c r="A22" s="44"/>
      <c r="B22" s="47"/>
      <c r="C22" s="12" t="s">
        <v>34</v>
      </c>
      <c r="D22" s="50"/>
      <c r="E22" s="52"/>
      <c r="F22" s="52"/>
      <c r="G22" s="54"/>
      <c r="H22" s="54"/>
      <c r="I22" s="61"/>
      <c r="J22" s="54"/>
      <c r="K22" s="54"/>
      <c r="L22" s="54"/>
      <c r="M22" s="54"/>
      <c r="N22" s="19">
        <f>H22</f>
        <v>0</v>
      </c>
      <c r="O22" s="19">
        <f t="shared" si="1"/>
        <v>0</v>
      </c>
      <c r="P22" s="19"/>
    </row>
    <row r="23" spans="1:17" ht="26.25" customHeight="1" x14ac:dyDescent="0.25">
      <c r="A23" s="44"/>
      <c r="B23" s="47"/>
      <c r="C23" s="13" t="s">
        <v>35</v>
      </c>
      <c r="D23" s="49">
        <f>P24+E23</f>
        <v>68668.23</v>
      </c>
      <c r="E23" s="53">
        <v>8873.23</v>
      </c>
      <c r="F23" s="53">
        <f>E23</f>
        <v>8873.23</v>
      </c>
      <c r="G23" s="53">
        <v>100</v>
      </c>
      <c r="H23" s="53">
        <f>N23+J23</f>
        <v>8760.41</v>
      </c>
      <c r="I23" s="60">
        <f>H23/D23*100</f>
        <v>12.757588188890262</v>
      </c>
      <c r="J23" s="53">
        <v>8760.41</v>
      </c>
      <c r="K23" s="53">
        <f>J23/E23*100</f>
        <v>98.728535155743742</v>
      </c>
      <c r="L23" s="53">
        <f>J23</f>
        <v>8760.41</v>
      </c>
      <c r="M23" s="53">
        <f>L23/F23*100</f>
        <v>98.728535155743742</v>
      </c>
      <c r="N23" s="19">
        <v>0</v>
      </c>
      <c r="O23" s="19">
        <f t="shared" si="1"/>
        <v>8760.41</v>
      </c>
      <c r="P23" s="19"/>
    </row>
    <row r="24" spans="1:17" ht="22.5" customHeight="1" thickBot="1" x14ac:dyDescent="0.3">
      <c r="A24" s="45"/>
      <c r="B24" s="48"/>
      <c r="C24" s="12" t="s">
        <v>36</v>
      </c>
      <c r="D24" s="50"/>
      <c r="E24" s="54"/>
      <c r="F24" s="54"/>
      <c r="G24" s="54"/>
      <c r="H24" s="54"/>
      <c r="I24" s="62"/>
      <c r="J24" s="54"/>
      <c r="K24" s="59"/>
      <c r="L24" s="54"/>
      <c r="M24" s="59"/>
      <c r="N24" s="19">
        <f>H24</f>
        <v>0</v>
      </c>
      <c r="O24" s="19">
        <f t="shared" si="1"/>
        <v>0</v>
      </c>
      <c r="P24" s="19">
        <v>59795</v>
      </c>
    </row>
    <row r="25" spans="1:17" ht="47.25" customHeight="1" thickBot="1" x14ac:dyDescent="0.35">
      <c r="A25" s="43" t="s">
        <v>37</v>
      </c>
      <c r="B25" s="68" t="s">
        <v>51</v>
      </c>
      <c r="C25" s="15" t="s">
        <v>30</v>
      </c>
      <c r="D25" s="20">
        <f>D26+D27+D28+D30</f>
        <v>33007.85</v>
      </c>
      <c r="E25" s="20">
        <f>E26+E27+E28+E30</f>
        <v>9258.35</v>
      </c>
      <c r="F25" s="20">
        <f>F26+F27+F28+F30</f>
        <v>9258.35</v>
      </c>
      <c r="G25" s="20">
        <f>F25/E25*100</f>
        <v>100</v>
      </c>
      <c r="H25" s="33">
        <f>H26+H27+H28+H30</f>
        <v>9248.94</v>
      </c>
      <c r="I25" s="35">
        <f>H25/D25*100</f>
        <v>28.020425444250385</v>
      </c>
      <c r="J25" s="33">
        <f>J26+J27+J28+J30</f>
        <v>9248.94</v>
      </c>
      <c r="K25" s="36">
        <f>J25/E25*100</f>
        <v>99.898362019150284</v>
      </c>
      <c r="L25" s="33">
        <f>L26+L27+L28+L30</f>
        <v>9248.94</v>
      </c>
      <c r="M25" s="36">
        <f>L25/F25*100</f>
        <v>99.898362019150284</v>
      </c>
      <c r="N25" s="33">
        <f>N26+N27+N29+N31</f>
        <v>0</v>
      </c>
      <c r="O25" s="19">
        <f t="shared" si="1"/>
        <v>9248.94</v>
      </c>
      <c r="P25" s="19">
        <f>P27+P29+P31</f>
        <v>23749.5</v>
      </c>
    </row>
    <row r="26" spans="1:17" ht="40.5" customHeight="1" thickBot="1" x14ac:dyDescent="0.35">
      <c r="A26" s="44"/>
      <c r="B26" s="69"/>
      <c r="C26" s="15" t="s">
        <v>31</v>
      </c>
      <c r="D26" s="21"/>
      <c r="E26" s="17"/>
      <c r="F26" s="17"/>
      <c r="G26" s="17"/>
      <c r="H26" s="30"/>
      <c r="I26" s="31"/>
      <c r="J26" s="30"/>
      <c r="K26" s="34"/>
      <c r="L26" s="30"/>
      <c r="M26" s="34"/>
      <c r="N26" s="19">
        <f>H26</f>
        <v>0</v>
      </c>
      <c r="P26" s="19"/>
    </row>
    <row r="27" spans="1:17" ht="69.75" customHeight="1" thickBot="1" x14ac:dyDescent="0.3">
      <c r="A27" s="44"/>
      <c r="B27" s="69"/>
      <c r="C27" s="15" t="s">
        <v>32</v>
      </c>
      <c r="D27" s="21">
        <v>0</v>
      </c>
      <c r="E27" s="21">
        <v>0</v>
      </c>
      <c r="F27" s="21">
        <v>0</v>
      </c>
      <c r="G27" s="21">
        <v>0</v>
      </c>
      <c r="H27" s="21">
        <f>J27</f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19">
        <f>H27</f>
        <v>0</v>
      </c>
      <c r="O27" s="19">
        <f t="shared" ref="O27:O42" si="2">H27+J27</f>
        <v>0</v>
      </c>
      <c r="P27" s="19"/>
    </row>
    <row r="28" spans="1:17" ht="20.25" customHeight="1" x14ac:dyDescent="0.25">
      <c r="A28" s="44"/>
      <c r="B28" s="69"/>
      <c r="C28" s="14" t="s">
        <v>33</v>
      </c>
      <c r="D28" s="63">
        <f>P29+E28</f>
        <v>33007.85</v>
      </c>
      <c r="E28" s="53">
        <v>9258.35</v>
      </c>
      <c r="F28" s="53">
        <f>E28</f>
        <v>9258.35</v>
      </c>
      <c r="G28" s="53">
        <v>100</v>
      </c>
      <c r="H28" s="53">
        <f>N29+J28</f>
        <v>9248.94</v>
      </c>
      <c r="I28" s="60">
        <f>H28/D28*100</f>
        <v>28.020425444250385</v>
      </c>
      <c r="J28" s="53">
        <v>9248.94</v>
      </c>
      <c r="K28" s="53">
        <f>J28/E28*100</f>
        <v>99.898362019150284</v>
      </c>
      <c r="L28" s="53">
        <f>J28</f>
        <v>9248.94</v>
      </c>
      <c r="M28" s="53">
        <f>L28/F28*100</f>
        <v>99.898362019150284</v>
      </c>
      <c r="N28" s="19"/>
      <c r="O28" s="19"/>
      <c r="P28" s="19"/>
    </row>
    <row r="29" spans="1:17" ht="28.5" customHeight="1" thickBot="1" x14ac:dyDescent="0.3">
      <c r="A29" s="44"/>
      <c r="B29" s="69"/>
      <c r="C29" s="15" t="s">
        <v>34</v>
      </c>
      <c r="D29" s="64"/>
      <c r="E29" s="54"/>
      <c r="F29" s="54"/>
      <c r="G29" s="54"/>
      <c r="H29" s="54"/>
      <c r="I29" s="61"/>
      <c r="J29" s="54"/>
      <c r="K29" s="54"/>
      <c r="L29" s="54"/>
      <c r="M29" s="54"/>
      <c r="N29" s="19">
        <v>0</v>
      </c>
      <c r="O29" s="19">
        <f>N29+J28</f>
        <v>9248.94</v>
      </c>
      <c r="P29" s="19">
        <v>23749.5</v>
      </c>
    </row>
    <row r="30" spans="1:17" ht="16.5" customHeight="1" x14ac:dyDescent="0.25">
      <c r="A30" s="44"/>
      <c r="B30" s="69"/>
      <c r="C30" s="14" t="s">
        <v>35</v>
      </c>
      <c r="D30" s="63">
        <f>E30+P31</f>
        <v>0</v>
      </c>
      <c r="E30" s="53">
        <v>0</v>
      </c>
      <c r="F30" s="53">
        <f>E30</f>
        <v>0</v>
      </c>
      <c r="G30" s="53">
        <v>100</v>
      </c>
      <c r="H30" s="53">
        <f>N31+J30</f>
        <v>0</v>
      </c>
      <c r="I30" s="60">
        <v>0</v>
      </c>
      <c r="J30" s="53">
        <v>0</v>
      </c>
      <c r="K30" s="53">
        <v>0</v>
      </c>
      <c r="L30" s="53">
        <f>J30</f>
        <v>0</v>
      </c>
      <c r="M30" s="53">
        <v>0</v>
      </c>
      <c r="N30" s="19"/>
      <c r="O30" s="19"/>
      <c r="P30" s="19"/>
    </row>
    <row r="31" spans="1:17" ht="24" customHeight="1" thickBot="1" x14ac:dyDescent="0.3">
      <c r="A31" s="45"/>
      <c r="B31" s="70"/>
      <c r="C31" s="15" t="s">
        <v>36</v>
      </c>
      <c r="D31" s="64"/>
      <c r="E31" s="54"/>
      <c r="F31" s="54"/>
      <c r="G31" s="54"/>
      <c r="H31" s="54"/>
      <c r="I31" s="61"/>
      <c r="J31" s="54"/>
      <c r="K31" s="54"/>
      <c r="L31" s="54"/>
      <c r="M31" s="54"/>
      <c r="N31" s="19">
        <v>0</v>
      </c>
      <c r="O31" s="19">
        <f>N31+J30</f>
        <v>0</v>
      </c>
      <c r="P31" s="19">
        <v>0</v>
      </c>
    </row>
    <row r="32" spans="1:17" ht="60.75" customHeight="1" thickBot="1" x14ac:dyDescent="0.3">
      <c r="A32" s="43">
        <v>3</v>
      </c>
      <c r="B32" s="46" t="s">
        <v>52</v>
      </c>
      <c r="C32" s="15" t="s">
        <v>30</v>
      </c>
      <c r="D32" s="23">
        <f t="shared" ref="D32:M32" si="3">D33+D34+D35+D36</f>
        <v>22887.98</v>
      </c>
      <c r="E32" s="23">
        <f t="shared" si="3"/>
        <v>3512.31</v>
      </c>
      <c r="F32" s="23">
        <f t="shared" si="3"/>
        <v>3512.31</v>
      </c>
      <c r="G32" s="23">
        <f t="shared" si="3"/>
        <v>100</v>
      </c>
      <c r="H32" s="23">
        <f t="shared" si="3"/>
        <v>3512.31</v>
      </c>
      <c r="I32" s="23">
        <f t="shared" si="3"/>
        <v>15.34565304583454</v>
      </c>
      <c r="J32" s="23">
        <f t="shared" si="3"/>
        <v>3512.31</v>
      </c>
      <c r="K32" s="23">
        <f t="shared" si="3"/>
        <v>100</v>
      </c>
      <c r="L32" s="23">
        <f t="shared" si="3"/>
        <v>3512.31</v>
      </c>
      <c r="M32" s="23">
        <f t="shared" si="3"/>
        <v>100</v>
      </c>
      <c r="N32" s="26">
        <f>N33+N34+N35+N36</f>
        <v>0</v>
      </c>
      <c r="O32" s="19">
        <f t="shared" si="2"/>
        <v>7024.62</v>
      </c>
      <c r="P32" s="19">
        <f>P34</f>
        <v>19375.669999999998</v>
      </c>
    </row>
    <row r="33" spans="1:17" ht="45" customHeight="1" thickBot="1" x14ac:dyDescent="0.35">
      <c r="A33" s="44"/>
      <c r="B33" s="47"/>
      <c r="C33" s="15" t="s">
        <v>31</v>
      </c>
      <c r="D33" s="21"/>
      <c r="E33" s="17"/>
      <c r="F33" s="17"/>
      <c r="G33" s="17"/>
      <c r="H33" s="17"/>
      <c r="I33" s="22"/>
      <c r="J33" s="17"/>
      <c r="K33" s="17"/>
      <c r="L33" s="17"/>
      <c r="M33" s="17"/>
      <c r="N33" s="19">
        <f>H33</f>
        <v>0</v>
      </c>
      <c r="O33" s="19">
        <f t="shared" si="2"/>
        <v>0</v>
      </c>
      <c r="P33" s="19"/>
    </row>
    <row r="34" spans="1:17" ht="52.5" customHeight="1" thickBot="1" x14ac:dyDescent="0.35">
      <c r="A34" s="44"/>
      <c r="B34" s="47"/>
      <c r="C34" s="15" t="s">
        <v>32</v>
      </c>
      <c r="D34" s="21">
        <f>P34+E34</f>
        <v>22887.98</v>
      </c>
      <c r="E34" s="17">
        <v>3512.31</v>
      </c>
      <c r="F34" s="17">
        <f>E34</f>
        <v>3512.31</v>
      </c>
      <c r="G34" s="17">
        <f>F34/E34*100</f>
        <v>100</v>
      </c>
      <c r="H34" s="17">
        <f>N34+J34</f>
        <v>3512.31</v>
      </c>
      <c r="I34" s="22">
        <f>H34/D34*100</f>
        <v>15.34565304583454</v>
      </c>
      <c r="J34" s="17">
        <v>3512.31</v>
      </c>
      <c r="K34" s="17">
        <f>J34/E34*100</f>
        <v>100</v>
      </c>
      <c r="L34" s="17">
        <f>J34</f>
        <v>3512.31</v>
      </c>
      <c r="M34" s="17">
        <f>L34/F34*100</f>
        <v>100</v>
      </c>
      <c r="N34" s="19">
        <v>0</v>
      </c>
      <c r="O34" s="19">
        <f>N34+J34</f>
        <v>3512.31</v>
      </c>
      <c r="P34" s="19">
        <v>19375.669999999998</v>
      </c>
    </row>
    <row r="35" spans="1:17" ht="36" customHeight="1" thickBot="1" x14ac:dyDescent="0.35">
      <c r="A35" s="44"/>
      <c r="B35" s="47"/>
      <c r="C35" s="14" t="s">
        <v>42</v>
      </c>
      <c r="D35" s="21"/>
      <c r="E35" s="17"/>
      <c r="F35" s="17"/>
      <c r="G35" s="17"/>
      <c r="H35" s="17"/>
      <c r="I35" s="22"/>
      <c r="J35" s="17"/>
      <c r="K35" s="17"/>
      <c r="L35" s="17"/>
      <c r="M35" s="17"/>
      <c r="N35" s="19">
        <f>H35</f>
        <v>0</v>
      </c>
      <c r="O35" s="19">
        <f t="shared" si="2"/>
        <v>0</v>
      </c>
      <c r="P35" s="19"/>
    </row>
    <row r="36" spans="1:17" ht="49.5" customHeight="1" thickBot="1" x14ac:dyDescent="0.35">
      <c r="A36" s="45"/>
      <c r="B36" s="65"/>
      <c r="C36" s="16" t="s">
        <v>41</v>
      </c>
      <c r="D36" s="21"/>
      <c r="E36" s="17"/>
      <c r="F36" s="17"/>
      <c r="G36" s="17"/>
      <c r="H36" s="17"/>
      <c r="I36" s="22"/>
      <c r="J36" s="17"/>
      <c r="K36" s="17"/>
      <c r="L36" s="17"/>
      <c r="M36" s="17"/>
      <c r="N36" s="19">
        <f>H36</f>
        <v>0</v>
      </c>
      <c r="O36" s="19">
        <f t="shared" si="2"/>
        <v>0</v>
      </c>
      <c r="P36" s="19"/>
    </row>
    <row r="37" spans="1:17" ht="2.25" customHeight="1" thickBot="1" x14ac:dyDescent="0.35">
      <c r="A37" s="43">
        <v>4</v>
      </c>
      <c r="B37" s="46" t="s">
        <v>54</v>
      </c>
      <c r="C37" s="15"/>
      <c r="D37" s="21"/>
      <c r="E37" s="17"/>
      <c r="F37" s="17"/>
      <c r="G37" s="17"/>
      <c r="H37" s="17"/>
      <c r="I37" s="22"/>
      <c r="J37" s="17"/>
      <c r="K37" s="17"/>
      <c r="L37" s="17"/>
      <c r="M37" s="17"/>
      <c r="N37" s="19">
        <f>H37</f>
        <v>0</v>
      </c>
      <c r="O37" s="19">
        <f t="shared" si="2"/>
        <v>0</v>
      </c>
      <c r="P37" s="19"/>
    </row>
    <row r="38" spans="1:17" ht="50.25" customHeight="1" thickBot="1" x14ac:dyDescent="0.3">
      <c r="A38" s="44"/>
      <c r="B38" s="47"/>
      <c r="C38" s="15" t="s">
        <v>30</v>
      </c>
      <c r="D38" s="23">
        <f>D39+D40+D41+D42</f>
        <v>83222.010999999999</v>
      </c>
      <c r="E38" s="23">
        <f t="shared" ref="E38:M38" si="4">E39+E40+E41+E42</f>
        <v>15548.510999999999</v>
      </c>
      <c r="F38" s="23">
        <f t="shared" si="4"/>
        <v>15548.510999999999</v>
      </c>
      <c r="G38" s="23">
        <f t="shared" si="4"/>
        <v>200</v>
      </c>
      <c r="H38" s="23">
        <f t="shared" si="4"/>
        <v>15548.510999999999</v>
      </c>
      <c r="I38" s="23">
        <f t="shared" si="4"/>
        <v>118.61662391063517</v>
      </c>
      <c r="J38" s="23">
        <f t="shared" si="4"/>
        <v>15548.510999999999</v>
      </c>
      <c r="K38" s="23">
        <f t="shared" si="4"/>
        <v>200</v>
      </c>
      <c r="L38" s="23">
        <f t="shared" si="4"/>
        <v>15548.510999999999</v>
      </c>
      <c r="M38" s="23">
        <f t="shared" si="4"/>
        <v>200</v>
      </c>
      <c r="N38" s="19">
        <f>N39+N40+N41+N42</f>
        <v>0</v>
      </c>
      <c r="O38" s="19">
        <f t="shared" si="2"/>
        <v>31097.021999999997</v>
      </c>
      <c r="P38" s="19">
        <f>P41</f>
        <v>67673.5</v>
      </c>
    </row>
    <row r="39" spans="1:17" ht="46.5" customHeight="1" thickBot="1" x14ac:dyDescent="0.35">
      <c r="A39" s="44"/>
      <c r="B39" s="47"/>
      <c r="C39" s="15" t="s">
        <v>31</v>
      </c>
      <c r="D39" s="21"/>
      <c r="E39" s="17"/>
      <c r="F39" s="17"/>
      <c r="G39" s="17"/>
      <c r="H39" s="17"/>
      <c r="I39" s="22"/>
      <c r="J39" s="17"/>
      <c r="K39" s="17"/>
      <c r="L39" s="17"/>
      <c r="M39" s="17"/>
      <c r="N39" s="19">
        <f>H39</f>
        <v>0</v>
      </c>
      <c r="O39" s="19">
        <f t="shared" si="2"/>
        <v>0</v>
      </c>
      <c r="P39" s="19"/>
    </row>
    <row r="40" spans="1:17" ht="55.5" customHeight="1" thickBot="1" x14ac:dyDescent="0.35">
      <c r="A40" s="44"/>
      <c r="B40" s="47"/>
      <c r="C40" s="15" t="s">
        <v>32</v>
      </c>
      <c r="D40" s="21">
        <f>E40+P40</f>
        <v>68.051000000000002</v>
      </c>
      <c r="E40" s="17">
        <v>68.051000000000002</v>
      </c>
      <c r="F40" s="17">
        <f>E40</f>
        <v>68.051000000000002</v>
      </c>
      <c r="G40" s="17">
        <f>F40/E40*100</f>
        <v>100</v>
      </c>
      <c r="H40" s="17">
        <f>N40+J40</f>
        <v>68.051000000000002</v>
      </c>
      <c r="I40" s="22">
        <f>H40/D40*100</f>
        <v>100</v>
      </c>
      <c r="J40" s="17">
        <v>68.051000000000002</v>
      </c>
      <c r="K40" s="17">
        <f>J40/E40*100</f>
        <v>100</v>
      </c>
      <c r="L40" s="17">
        <f>J40</f>
        <v>68.051000000000002</v>
      </c>
      <c r="M40" s="17">
        <f>L40/F40*100</f>
        <v>100</v>
      </c>
      <c r="N40" s="19">
        <v>0</v>
      </c>
      <c r="O40" s="19">
        <v>0</v>
      </c>
      <c r="P40" s="19"/>
    </row>
    <row r="41" spans="1:17" ht="53.25" customHeight="1" thickBot="1" x14ac:dyDescent="0.35">
      <c r="A41" s="44"/>
      <c r="B41" s="47"/>
      <c r="C41" s="14" t="s">
        <v>42</v>
      </c>
      <c r="D41" s="21">
        <f>E41+P41</f>
        <v>83153.959999999992</v>
      </c>
      <c r="E41" s="17">
        <v>15480.46</v>
      </c>
      <c r="F41" s="17">
        <f>E41</f>
        <v>15480.46</v>
      </c>
      <c r="G41" s="17">
        <f>F41/E41*100</f>
        <v>100</v>
      </c>
      <c r="H41" s="17">
        <f>N41+J41</f>
        <v>15480.46</v>
      </c>
      <c r="I41" s="22">
        <f>H41/D41*100</f>
        <v>18.616623910635166</v>
      </c>
      <c r="J41" s="17">
        <v>15480.46</v>
      </c>
      <c r="K41" s="17">
        <f>J41/E41*100</f>
        <v>100</v>
      </c>
      <c r="L41" s="17">
        <f>J41</f>
        <v>15480.46</v>
      </c>
      <c r="M41" s="17">
        <f>L41/F41*100</f>
        <v>100</v>
      </c>
      <c r="N41" s="19"/>
      <c r="O41" s="19">
        <f>N41+J41</f>
        <v>15480.46</v>
      </c>
      <c r="P41" s="19">
        <v>67673.5</v>
      </c>
    </row>
    <row r="42" spans="1:17" ht="67.150000000000006" customHeight="1" thickBot="1" x14ac:dyDescent="0.35">
      <c r="A42" s="45"/>
      <c r="B42" s="48"/>
      <c r="C42" s="16" t="s">
        <v>41</v>
      </c>
      <c r="D42" s="21"/>
      <c r="E42" s="17"/>
      <c r="F42" s="17"/>
      <c r="G42" s="17"/>
      <c r="H42" s="17"/>
      <c r="I42" s="22"/>
      <c r="J42" s="17"/>
      <c r="K42" s="17"/>
      <c r="L42" s="17"/>
      <c r="M42" s="17"/>
      <c r="N42" s="19">
        <f>H42</f>
        <v>0</v>
      </c>
      <c r="O42" s="19">
        <f t="shared" si="2"/>
        <v>0</v>
      </c>
      <c r="P42" s="19"/>
    </row>
    <row r="43" spans="1:17" ht="57" customHeight="1" thickBot="1" x14ac:dyDescent="0.35">
      <c r="A43" s="66" t="s">
        <v>38</v>
      </c>
      <c r="B43" s="67"/>
      <c r="C43" s="12" t="s">
        <v>30</v>
      </c>
      <c r="D43" s="23">
        <f>D45+D46+D44+D48</f>
        <v>3374112.8809999996</v>
      </c>
      <c r="E43" s="23">
        <f>E45+E46+E44+E48</f>
        <v>648982.02099999995</v>
      </c>
      <c r="F43" s="23">
        <f>F45+F46+F44+F48</f>
        <v>648982.02099999995</v>
      </c>
      <c r="G43" s="20">
        <f>F43/E43*100</f>
        <v>100</v>
      </c>
      <c r="H43" s="23">
        <f>H45+H46+H44+H48</f>
        <v>594436.76100000006</v>
      </c>
      <c r="I43" s="27">
        <f>H43/D43*100</f>
        <v>17.61757184673159</v>
      </c>
      <c r="J43" s="23">
        <f>J45+J46+J44+J48</f>
        <v>594436.76100000006</v>
      </c>
      <c r="K43" s="20">
        <f>J43/E43*100</f>
        <v>91.595258692074012</v>
      </c>
      <c r="L43" s="23">
        <f>L45+L46+L44+L48</f>
        <v>594436.76100000006</v>
      </c>
      <c r="M43" s="20">
        <f>L43/F43*100</f>
        <v>91.595258692074012</v>
      </c>
      <c r="N43" s="19">
        <v>0</v>
      </c>
      <c r="O43" s="19">
        <f>H43+J43</f>
        <v>1188873.5220000001</v>
      </c>
      <c r="P43" s="19">
        <f>P38+P32+P25+P18</f>
        <v>2725130.86</v>
      </c>
      <c r="Q43" s="19"/>
    </row>
    <row r="44" spans="1:17" ht="34.5" customHeight="1" thickBot="1" x14ac:dyDescent="0.35">
      <c r="A44" s="71" t="s">
        <v>39</v>
      </c>
      <c r="B44" s="72"/>
      <c r="C44" s="12" t="s">
        <v>31</v>
      </c>
      <c r="D44" s="21">
        <f t="shared" ref="D44:F46" si="5">D19+D26+D33+D39</f>
        <v>0</v>
      </c>
      <c r="E44" s="21">
        <f t="shared" si="5"/>
        <v>0</v>
      </c>
      <c r="F44" s="21">
        <f t="shared" si="5"/>
        <v>0</v>
      </c>
      <c r="G44" s="17">
        <v>100</v>
      </c>
      <c r="H44" s="21">
        <f>H19+H26+H33+H39</f>
        <v>0</v>
      </c>
      <c r="I44" s="22">
        <v>0</v>
      </c>
      <c r="J44" s="21">
        <f>J19+J26+J33+J39</f>
        <v>0</v>
      </c>
      <c r="K44" s="17">
        <v>100</v>
      </c>
      <c r="L44" s="21">
        <f>L19+L26+L33+L39</f>
        <v>0</v>
      </c>
      <c r="M44" s="17">
        <v>100</v>
      </c>
      <c r="N44" s="19">
        <f>H44</f>
        <v>0</v>
      </c>
      <c r="P44" s="19"/>
      <c r="Q44" s="19"/>
    </row>
    <row r="45" spans="1:17" ht="48" thickBot="1" x14ac:dyDescent="0.35">
      <c r="A45" s="73"/>
      <c r="B45" s="74"/>
      <c r="C45" s="12" t="s">
        <v>32</v>
      </c>
      <c r="D45" s="21">
        <f t="shared" si="5"/>
        <v>1833683.9809999999</v>
      </c>
      <c r="E45" s="21">
        <f t="shared" si="5"/>
        <v>353016.12099999998</v>
      </c>
      <c r="F45" s="21">
        <f t="shared" si="5"/>
        <v>353016.12099999998</v>
      </c>
      <c r="G45" s="17">
        <f>F45/E45*100</f>
        <v>100</v>
      </c>
      <c r="H45" s="21">
        <f>H20+H27+H34+H40</f>
        <v>306582.50099999999</v>
      </c>
      <c r="I45" s="22">
        <f>H45/D45*100</f>
        <v>16.719484064686281</v>
      </c>
      <c r="J45" s="21">
        <f>J20+J27+J34+J40</f>
        <v>306582.50099999999</v>
      </c>
      <c r="K45" s="17">
        <f>J45/E45*100</f>
        <v>86.846600696742684</v>
      </c>
      <c r="L45" s="21">
        <f>L20+L27+L34+L40</f>
        <v>306582.50099999999</v>
      </c>
      <c r="M45" s="17">
        <f>L45/F45*100</f>
        <v>86.846600696742684</v>
      </c>
      <c r="N45" s="19">
        <v>0</v>
      </c>
      <c r="O45" s="19">
        <f>H45+J45</f>
        <v>613165.00199999998</v>
      </c>
      <c r="P45" s="19"/>
    </row>
    <row r="46" spans="1:17" ht="15.75" customHeight="1" x14ac:dyDescent="0.25">
      <c r="A46" s="73"/>
      <c r="B46" s="74"/>
      <c r="C46" s="13" t="s">
        <v>33</v>
      </c>
      <c r="D46" s="63">
        <f>D41+D28+D21</f>
        <v>1471760.67</v>
      </c>
      <c r="E46" s="63">
        <f t="shared" si="5"/>
        <v>287092.67</v>
      </c>
      <c r="F46" s="63">
        <f t="shared" si="5"/>
        <v>287092.67</v>
      </c>
      <c r="G46" s="53">
        <f>F46/E46*100</f>
        <v>100</v>
      </c>
      <c r="H46" s="63">
        <f>H21+H28+H35+H41</f>
        <v>279093.85000000003</v>
      </c>
      <c r="I46" s="53">
        <f>H46/D46*100</f>
        <v>18.963263232193864</v>
      </c>
      <c r="J46" s="63">
        <f>J21+J28+J35+J41</f>
        <v>279093.85000000003</v>
      </c>
      <c r="K46" s="53">
        <f>J46/F46*100</f>
        <v>97.213854327942286</v>
      </c>
      <c r="L46" s="63">
        <f>L21+L28+L35+L41</f>
        <v>279093.85000000003</v>
      </c>
      <c r="M46" s="53">
        <f>L46/F46*100</f>
        <v>97.213854327942286</v>
      </c>
      <c r="N46" s="19">
        <v>0</v>
      </c>
      <c r="O46" s="19">
        <f>H46+J46</f>
        <v>558187.70000000007</v>
      </c>
      <c r="P46" s="19"/>
    </row>
    <row r="47" spans="1:17" ht="26.25" customHeight="1" thickBot="1" x14ac:dyDescent="0.3">
      <c r="A47" s="73"/>
      <c r="B47" s="74"/>
      <c r="C47" s="12" t="s">
        <v>34</v>
      </c>
      <c r="D47" s="64"/>
      <c r="E47" s="64"/>
      <c r="F47" s="64"/>
      <c r="G47" s="54"/>
      <c r="H47" s="64"/>
      <c r="I47" s="54"/>
      <c r="J47" s="64"/>
      <c r="K47" s="54"/>
      <c r="L47" s="64"/>
      <c r="M47" s="54"/>
      <c r="N47" s="19">
        <f>H47</f>
        <v>0</v>
      </c>
      <c r="O47" s="19">
        <f>H47+J47</f>
        <v>0</v>
      </c>
      <c r="P47" s="19"/>
    </row>
    <row r="48" spans="1:17" ht="15.75" customHeight="1" x14ac:dyDescent="0.25">
      <c r="A48" s="73"/>
      <c r="B48" s="74"/>
      <c r="C48" s="13" t="s">
        <v>35</v>
      </c>
      <c r="D48" s="63">
        <f>D23+D30+D36+D42</f>
        <v>68668.23</v>
      </c>
      <c r="E48" s="63">
        <f>E23+E30+E36+E42</f>
        <v>8873.23</v>
      </c>
      <c r="F48" s="63">
        <f>F23+F30+F36+F42</f>
        <v>8873.23</v>
      </c>
      <c r="G48" s="53">
        <f>F48/E48*100</f>
        <v>100</v>
      </c>
      <c r="H48" s="63">
        <f>H23+H30+H36+H42</f>
        <v>8760.41</v>
      </c>
      <c r="I48" s="53">
        <f>H48/D48*100</f>
        <v>12.757588188890262</v>
      </c>
      <c r="J48" s="63">
        <f>J23+J30+J36+J42</f>
        <v>8760.41</v>
      </c>
      <c r="K48" s="53">
        <f>J48/F48*100</f>
        <v>98.728535155743742</v>
      </c>
      <c r="L48" s="63">
        <f>L23+L30+L36+L42</f>
        <v>8760.41</v>
      </c>
      <c r="M48" s="53">
        <f>L48/F48*100</f>
        <v>98.728535155743742</v>
      </c>
      <c r="N48">
        <v>0</v>
      </c>
      <c r="O48" s="19">
        <f>H48+J48</f>
        <v>17520.82</v>
      </c>
      <c r="P48" s="19"/>
    </row>
    <row r="49" spans="1:16" ht="23.25" customHeight="1" thickBot="1" x14ac:dyDescent="0.3">
      <c r="A49" s="77"/>
      <c r="B49" s="78"/>
      <c r="C49" s="12" t="s">
        <v>36</v>
      </c>
      <c r="D49" s="75"/>
      <c r="E49" s="75"/>
      <c r="F49" s="75"/>
      <c r="G49" s="54"/>
      <c r="H49" s="75"/>
      <c r="I49" s="54"/>
      <c r="J49" s="75"/>
      <c r="K49" s="54"/>
      <c r="L49" s="75"/>
      <c r="M49" s="54"/>
      <c r="O49" s="19">
        <f>H49+J49</f>
        <v>0</v>
      </c>
      <c r="P49" s="19"/>
    </row>
    <row r="50" spans="1:16" ht="27.75" customHeight="1" x14ac:dyDescent="0.3">
      <c r="A50" s="76" t="s">
        <v>44</v>
      </c>
      <c r="B50" s="76"/>
      <c r="C50" s="76"/>
      <c r="D50" s="76"/>
      <c r="K50" s="18" t="s">
        <v>45</v>
      </c>
      <c r="P50" s="19"/>
    </row>
    <row r="51" spans="1:16" ht="18.75" x14ac:dyDescent="0.3">
      <c r="A51" s="1" t="s">
        <v>43</v>
      </c>
      <c r="H51" t="s">
        <v>47</v>
      </c>
    </row>
    <row r="52" spans="1:16" ht="18.75" x14ac:dyDescent="0.3">
      <c r="A52" s="1"/>
    </row>
    <row r="53" spans="1:16" ht="18.75" x14ac:dyDescent="0.3">
      <c r="A53" s="1"/>
    </row>
    <row r="54" spans="1:16" ht="18.75" x14ac:dyDescent="0.3">
      <c r="A54" s="1" t="s">
        <v>40</v>
      </c>
    </row>
    <row r="55" spans="1:16" ht="18.75" x14ac:dyDescent="0.3">
      <c r="A55" s="1"/>
    </row>
    <row r="56" spans="1:16" ht="18.75" x14ac:dyDescent="0.3">
      <c r="A56" s="1" t="s">
        <v>49</v>
      </c>
    </row>
    <row r="57" spans="1:16" ht="18.75" x14ac:dyDescent="0.3">
      <c r="A57" s="3"/>
    </row>
    <row r="58" spans="1:16" ht="18.75" x14ac:dyDescent="0.3">
      <c r="A58" s="1"/>
    </row>
    <row r="59" spans="1:16" ht="18.75" x14ac:dyDescent="0.3">
      <c r="A59" s="1"/>
    </row>
  </sheetData>
  <mergeCells count="95">
    <mergeCell ref="A50:D50"/>
    <mergeCell ref="L46:L47"/>
    <mergeCell ref="K48:K49"/>
    <mergeCell ref="L48:L49"/>
    <mergeCell ref="M48:M49"/>
    <mergeCell ref="A49:B49"/>
    <mergeCell ref="E46:E47"/>
    <mergeCell ref="M46:M47"/>
    <mergeCell ref="A47:B47"/>
    <mergeCell ref="A48:B48"/>
    <mergeCell ref="D48:D49"/>
    <mergeCell ref="E48:E49"/>
    <mergeCell ref="F48:F49"/>
    <mergeCell ref="G48:G49"/>
    <mergeCell ref="H48:H49"/>
    <mergeCell ref="I48:I49"/>
    <mergeCell ref="J48:J49"/>
    <mergeCell ref="G46:G47"/>
    <mergeCell ref="H46:H47"/>
    <mergeCell ref="I46:I47"/>
    <mergeCell ref="J46:J47"/>
    <mergeCell ref="K46:K47"/>
    <mergeCell ref="F46:F47"/>
    <mergeCell ref="M30:M31"/>
    <mergeCell ref="A32:A36"/>
    <mergeCell ref="B32:B36"/>
    <mergeCell ref="A37:A42"/>
    <mergeCell ref="B37:B42"/>
    <mergeCell ref="A43:B43"/>
    <mergeCell ref="A25:A31"/>
    <mergeCell ref="B25:B31"/>
    <mergeCell ref="D28:D29"/>
    <mergeCell ref="E28:E29"/>
    <mergeCell ref="F28:F29"/>
    <mergeCell ref="A44:B44"/>
    <mergeCell ref="A45:B45"/>
    <mergeCell ref="A46:B46"/>
    <mergeCell ref="D46:D47"/>
    <mergeCell ref="M28:M29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G28:G29"/>
    <mergeCell ref="H28:H29"/>
    <mergeCell ref="I28:I29"/>
    <mergeCell ref="J28:J29"/>
    <mergeCell ref="K28:K29"/>
    <mergeCell ref="L28:L29"/>
    <mergeCell ref="I23:I24"/>
    <mergeCell ref="J23:J24"/>
    <mergeCell ref="K23:K24"/>
    <mergeCell ref="L23:L24"/>
    <mergeCell ref="M23:M24"/>
    <mergeCell ref="I21:I22"/>
    <mergeCell ref="J21:J22"/>
    <mergeCell ref="K21:K22"/>
    <mergeCell ref="L21:L22"/>
    <mergeCell ref="M21:M22"/>
    <mergeCell ref="D23:D24"/>
    <mergeCell ref="E23:E24"/>
    <mergeCell ref="F23:F24"/>
    <mergeCell ref="G23:G24"/>
    <mergeCell ref="H23:H24"/>
    <mergeCell ref="H14:H16"/>
    <mergeCell ref="J14:J16"/>
    <mergeCell ref="L14:L16"/>
    <mergeCell ref="A18:A24"/>
    <mergeCell ref="B18:B24"/>
    <mergeCell ref="D21:D22"/>
    <mergeCell ref="E21:E22"/>
    <mergeCell ref="F21:F22"/>
    <mergeCell ref="G21:G22"/>
    <mergeCell ref="H21:H22"/>
    <mergeCell ref="A12:A16"/>
    <mergeCell ref="D12:E13"/>
    <mergeCell ref="F12:G12"/>
    <mergeCell ref="H12:I13"/>
    <mergeCell ref="J12:K13"/>
    <mergeCell ref="L12:M13"/>
    <mergeCell ref="F13:G13"/>
    <mergeCell ref="D14:D16"/>
    <mergeCell ref="E14:E16"/>
    <mergeCell ref="F14:F16"/>
    <mergeCell ref="A1:A5"/>
    <mergeCell ref="I1:L1"/>
    <mergeCell ref="I2:L2"/>
    <mergeCell ref="I3:L3"/>
    <mergeCell ref="I4:L4"/>
    <mergeCell ref="I5:L5"/>
  </mergeCells>
  <pageMargins left="0.7" right="0.7" top="0.75" bottom="0.75" header="0.3" footer="0.3"/>
  <pageSetup paperSize="9" scale="62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  квартал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2022-03-23T11:45:06Z</dcterms:modified>
</cp:coreProperties>
</file>